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5_자검\01. 출제감수\10. 6월정기\12. 기출공지\106_엑셀\"/>
    </mc:Choice>
  </mc:AlternateContent>
  <xr:revisionPtr revIDLastSave="0" documentId="13_ncr:1_{1B62B92E-E811-4B16-9DA8-08F166A340B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제1작업" sheetId="1" r:id="rId1"/>
    <sheet name="제2작업" sheetId="2" r:id="rId2"/>
    <sheet name="제3작업" sheetId="3" r:id="rId3"/>
    <sheet name="제4작업" sheetId="5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무게">제1작업!$E$5:$E$12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E13" i="1"/>
  <c r="E14" i="1"/>
  <c r="J14" i="1"/>
  <c r="I5" i="1"/>
  <c r="I6" i="1"/>
  <c r="I7" i="1"/>
  <c r="I8" i="1"/>
  <c r="I9" i="1"/>
  <c r="I10" i="1"/>
  <c r="I11" i="1"/>
  <c r="I12" i="1"/>
  <c r="J13" i="1"/>
</calcChain>
</file>

<file path=xl/sharedStrings.xml><?xml version="1.0" encoding="utf-8"?>
<sst xmlns="http://schemas.openxmlformats.org/spreadsheetml/2006/main" count="107" uniqueCount="46">
  <si>
    <t>상품코드</t>
  </si>
  <si>
    <t>상품명</t>
  </si>
  <si>
    <t>제조사</t>
  </si>
  <si>
    <t>판매수량</t>
  </si>
  <si>
    <t>사은품</t>
  </si>
  <si>
    <t>최대 탑승 가능 무게(kg)</t>
  </si>
  <si>
    <t>탑승 가능
무게(kg)</t>
    <phoneticPr fontId="2" type="noConversion"/>
  </si>
  <si>
    <t>상품가격
(단위:원)</t>
    <phoneticPr fontId="2" type="noConversion"/>
  </si>
  <si>
    <t>콤펫</t>
  </si>
  <si>
    <t>콤펫</t>
    <phoneticPr fontId="2" type="noConversion"/>
  </si>
  <si>
    <t>에어버기</t>
  </si>
  <si>
    <t>에어버기</t>
    <phoneticPr fontId="2" type="noConversion"/>
  </si>
  <si>
    <t>루루테일</t>
    <phoneticPr fontId="2" type="noConversion"/>
  </si>
  <si>
    <t>미리클랜</t>
    <phoneticPr fontId="2" type="noConversion"/>
  </si>
  <si>
    <t>미리미리</t>
    <phoneticPr fontId="2" type="noConversion"/>
  </si>
  <si>
    <t>카카오</t>
    <phoneticPr fontId="2" type="noConversion"/>
  </si>
  <si>
    <t>포레스트모스</t>
    <phoneticPr fontId="2" type="noConversion"/>
  </si>
  <si>
    <t>리버블루</t>
    <phoneticPr fontId="2" type="noConversion"/>
  </si>
  <si>
    <t>이비야야</t>
  </si>
  <si>
    <t>이비야야</t>
    <phoneticPr fontId="2" type="noConversion"/>
  </si>
  <si>
    <t>인스타</t>
    <phoneticPr fontId="2" type="noConversion"/>
  </si>
  <si>
    <t>빅버디</t>
    <phoneticPr fontId="2" type="noConversion"/>
  </si>
  <si>
    <t>판매수량</t>
    <phoneticPr fontId="2" type="noConversion"/>
  </si>
  <si>
    <t>할인율</t>
    <phoneticPr fontId="2" type="noConversion"/>
  </si>
  <si>
    <t>TC21-32</t>
  </si>
  <si>
    <t>TC21-32</t>
    <phoneticPr fontId="2" type="noConversion"/>
  </si>
  <si>
    <t>HG22-13</t>
    <phoneticPr fontId="2" type="noConversion"/>
  </si>
  <si>
    <t>HG31-23</t>
    <phoneticPr fontId="2" type="noConversion"/>
  </si>
  <si>
    <t>DC32-22</t>
    <phoneticPr fontId="2" type="noConversion"/>
  </si>
  <si>
    <t>TC44-31</t>
    <phoneticPr fontId="2" type="noConversion"/>
  </si>
  <si>
    <t>DF23-11</t>
    <phoneticPr fontId="2" type="noConversion"/>
  </si>
  <si>
    <t>HW12-23</t>
    <phoneticPr fontId="2" type="noConversion"/>
  </si>
  <si>
    <t>DE21-11</t>
    <phoneticPr fontId="2" type="noConversion"/>
  </si>
  <si>
    <t>`</t>
    <phoneticPr fontId="2" type="noConversion"/>
  </si>
  <si>
    <t>콤펫 제조사 상품의 판매수량 합계</t>
    <phoneticPr fontId="2" type="noConversion"/>
  </si>
  <si>
    <t>이비야야 제조사 상품의 판매수량 평균</t>
    <phoneticPr fontId="2" type="noConversion"/>
  </si>
  <si>
    <t>&gt;=300</t>
    <phoneticPr fontId="2" type="noConversion"/>
  </si>
  <si>
    <t>총합계</t>
  </si>
  <si>
    <t>개수 : 상품명</t>
  </si>
  <si>
    <t>평균 : 판매수량</t>
  </si>
  <si>
    <t>상품가격(단위:원)</t>
  </si>
  <si>
    <t>300001-600000</t>
  </si>
  <si>
    <t>900001-1200000</t>
  </si>
  <si>
    <t>1200001-1500000</t>
  </si>
  <si>
    <t>**</t>
  </si>
  <si>
    <t>판매순위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</si>
</sst>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&quot;개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sz val="8"/>
      <name val="맑은 고딕"/>
      <family val="2"/>
      <charset val="129"/>
      <scheme val="minor"/>
    </font>
    <font>
      <sz val="11"/>
      <color rgb="FFFF0000"/>
      <name val="굴림"/>
      <family val="3"/>
      <charset val="129"/>
    </font>
    <font>
      <sz val="11"/>
      <color theme="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41" fontId="1" fillId="0" borderId="6" xfId="1" applyFont="1" applyBorder="1" applyAlignment="1">
      <alignment horizontal="right" vertical="center"/>
    </xf>
    <xf numFmtId="41" fontId="1" fillId="0" borderId="1" xfId="1" applyFont="1" applyBorder="1" applyAlignment="1">
      <alignment horizontal="right" vertical="center"/>
    </xf>
    <xf numFmtId="41" fontId="1" fillId="0" borderId="11" xfId="1" applyFont="1" applyBorder="1" applyAlignment="1">
      <alignment horizontal="right" vertical="center"/>
    </xf>
    <xf numFmtId="9" fontId="1" fillId="0" borderId="6" xfId="2" applyFont="1" applyBorder="1" applyAlignment="1">
      <alignment horizontal="right" vertical="center"/>
    </xf>
    <xf numFmtId="9" fontId="1" fillId="0" borderId="1" xfId="2" applyFont="1" applyBorder="1" applyAlignment="1">
      <alignment horizontal="right" vertical="center"/>
    </xf>
    <xf numFmtId="9" fontId="1" fillId="0" borderId="11" xfId="2" applyFont="1" applyBorder="1" applyAlignment="1">
      <alignment horizontal="right" vertical="center"/>
    </xf>
    <xf numFmtId="176" fontId="1" fillId="0" borderId="6" xfId="1" applyNumberFormat="1" applyFont="1" applyBorder="1" applyAlignment="1">
      <alignment horizontal="right" vertical="center"/>
    </xf>
    <xf numFmtId="176" fontId="1" fillId="0" borderId="1" xfId="1" applyNumberFormat="1" applyFont="1" applyBorder="1" applyAlignment="1">
      <alignment horizontal="right" vertical="center"/>
    </xf>
    <xf numFmtId="176" fontId="1" fillId="0" borderId="11" xfId="1" applyNumberFormat="1" applyFont="1" applyBorder="1" applyAlignment="1">
      <alignment horizontal="right" vertical="center"/>
    </xf>
    <xf numFmtId="176" fontId="1" fillId="0" borderId="0" xfId="0" applyNumberFormat="1" applyFont="1" applyAlignment="1">
      <alignment horizontal="center" vertical="center"/>
    </xf>
    <xf numFmtId="41" fontId="1" fillId="0" borderId="7" xfId="1" applyFont="1" applyFill="1" applyBorder="1" applyAlignment="1">
      <alignment vertical="center"/>
    </xf>
    <xf numFmtId="41" fontId="1" fillId="0" borderId="12" xfId="1" applyFont="1" applyBorder="1">
      <alignment vertical="center"/>
    </xf>
    <xf numFmtId="41" fontId="1" fillId="0" borderId="1" xfId="1" applyFont="1" applyFill="1" applyBorder="1" applyAlignment="1">
      <alignment horizontal="right" vertical="center"/>
    </xf>
    <xf numFmtId="176" fontId="1" fillId="0" borderId="1" xfId="1" applyNumberFormat="1" applyFont="1" applyFill="1" applyBorder="1" applyAlignment="1">
      <alignment horizontal="right" vertical="center"/>
    </xf>
    <xf numFmtId="0" fontId="1" fillId="0" borderId="22" xfId="0" applyFont="1" applyBorder="1" applyAlignment="1">
      <alignment horizontal="center" vertical="center"/>
    </xf>
    <xf numFmtId="9" fontId="1" fillId="0" borderId="23" xfId="2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41" fontId="1" fillId="0" borderId="28" xfId="1" applyFont="1" applyFill="1" applyBorder="1" applyAlignment="1">
      <alignment horizontal="right" vertical="center"/>
    </xf>
    <xf numFmtId="176" fontId="1" fillId="0" borderId="28" xfId="1" applyNumberFormat="1" applyFont="1" applyFill="1" applyBorder="1" applyAlignment="1">
      <alignment horizontal="right" vertical="center"/>
    </xf>
    <xf numFmtId="9" fontId="1" fillId="0" borderId="29" xfId="2" applyFont="1" applyFill="1" applyBorder="1" applyAlignment="1">
      <alignment horizontal="right" vertical="center"/>
    </xf>
    <xf numFmtId="41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pivotButton="1" applyAlignment="1">
      <alignment horizontal="center" vertical="center"/>
    </xf>
    <xf numFmtId="0" fontId="0" fillId="0" borderId="0" xfId="0" applyAlignment="1">
      <alignment horizontal="center" vertical="center" wrapText="1"/>
    </xf>
    <xf numFmtId="41" fontId="0" fillId="0" borderId="0" xfId="0" applyNumberFormat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3">
    <cellStyle name="백분율" xfId="2" builtinId="5"/>
    <cellStyle name="쉼표 [0]" xfId="1" builtinId="6"/>
    <cellStyle name="표준" xfId="0" builtinId="0"/>
  </cellStyles>
  <dxfs count="12">
    <dxf>
      <font>
        <b/>
        <i val="0"/>
        <color rgb="FF0070C0"/>
      </font>
    </dxf>
    <dxf>
      <font>
        <b/>
        <i val="0"/>
        <color rgb="FF0070C0"/>
      </font>
    </dxf>
    <dxf>
      <numFmt numFmtId="33" formatCode="_-* #,##0_-;\-* #,##0_-;_-* &quot;-&quot;_-;_-@_-"/>
    </dxf>
    <dxf>
      <alignment horizont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176" formatCode="#,##0&quot;개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콤펫 및 에어버기 유모차 판매 현황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제1작업!$G$4</c:f>
              <c:strCache>
                <c:ptCount val="1"/>
                <c:pt idx="0">
                  <c:v>판매수량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EC2-4CB8-8AC6-CCCC1B6A65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(제1작업!$C$5:$C$7,제1작업!$C$9:$C$11)</c:f>
              <c:strCache>
                <c:ptCount val="6"/>
                <c:pt idx="0">
                  <c:v>루루테일</c:v>
                </c:pt>
                <c:pt idx="1">
                  <c:v>리버블루</c:v>
                </c:pt>
                <c:pt idx="2">
                  <c:v>포레스트모스</c:v>
                </c:pt>
                <c:pt idx="3">
                  <c:v>미리클랜</c:v>
                </c:pt>
                <c:pt idx="4">
                  <c:v>미리미리</c:v>
                </c:pt>
                <c:pt idx="5">
                  <c:v>카카오</c:v>
                </c:pt>
              </c:strCache>
            </c:strRef>
          </c:cat>
          <c:val>
            <c:numRef>
              <c:f>(제1작업!$G$5:$G$7,제1작업!$G$9:$G$11)</c:f>
              <c:numCache>
                <c:formatCode>#,##0"개"</c:formatCode>
                <c:ptCount val="6"/>
                <c:pt idx="0">
                  <c:v>97</c:v>
                </c:pt>
                <c:pt idx="1">
                  <c:v>241</c:v>
                </c:pt>
                <c:pt idx="2">
                  <c:v>305</c:v>
                </c:pt>
                <c:pt idx="3">
                  <c:v>126</c:v>
                </c:pt>
                <c:pt idx="4">
                  <c:v>68</c:v>
                </c:pt>
                <c:pt idx="5">
                  <c:v>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C2-4CB8-8AC6-CCCC1B6A65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259555984"/>
        <c:axId val="1259556400"/>
      </c:barChart>
      <c:lineChart>
        <c:grouping val="standard"/>
        <c:varyColors val="0"/>
        <c:ser>
          <c:idx val="0"/>
          <c:order val="0"/>
          <c:tx>
            <c:v>상품가격(단위:원)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(제1작업!$C$5:$C$7,제1작업!$C$9:$C$11)</c:f>
              <c:strCache>
                <c:ptCount val="6"/>
                <c:pt idx="0">
                  <c:v>루루테일</c:v>
                </c:pt>
                <c:pt idx="1">
                  <c:v>리버블루</c:v>
                </c:pt>
                <c:pt idx="2">
                  <c:v>포레스트모스</c:v>
                </c:pt>
                <c:pt idx="3">
                  <c:v>미리클랜</c:v>
                </c:pt>
                <c:pt idx="4">
                  <c:v>미리미리</c:v>
                </c:pt>
                <c:pt idx="5">
                  <c:v>카카오</c:v>
                </c:pt>
              </c:strCache>
            </c:strRef>
          </c:cat>
          <c:val>
            <c:numRef>
              <c:f>(제1작업!$F$5:$F$7,제1작업!$F$9:$F$11)</c:f>
              <c:numCache>
                <c:formatCode>_(* #,##0_);_(* \(#,##0\);_(* "-"_);_(@_)</c:formatCode>
                <c:ptCount val="6"/>
                <c:pt idx="0">
                  <c:v>549000</c:v>
                </c:pt>
                <c:pt idx="1">
                  <c:v>1290000</c:v>
                </c:pt>
                <c:pt idx="2">
                  <c:v>1050000</c:v>
                </c:pt>
                <c:pt idx="3">
                  <c:v>390000</c:v>
                </c:pt>
                <c:pt idx="4">
                  <c:v>490000</c:v>
                </c:pt>
                <c:pt idx="5">
                  <c:v>1190000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C2-4CB8-8AC6-CCCC1B6A65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4833616"/>
        <c:axId val="1259347280"/>
      </c:lineChart>
      <c:catAx>
        <c:axId val="1259555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259556400"/>
        <c:crosses val="autoZero"/>
        <c:auto val="1"/>
        <c:lblAlgn val="ctr"/>
        <c:lblOffset val="100"/>
        <c:noMultiLvlLbl val="0"/>
      </c:catAx>
      <c:valAx>
        <c:axId val="1259556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개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259555984"/>
        <c:crosses val="autoZero"/>
        <c:crossBetween val="between"/>
      </c:valAx>
      <c:valAx>
        <c:axId val="1259347280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254833616"/>
        <c:crosses val="max"/>
        <c:crossBetween val="between"/>
        <c:majorUnit val="300000"/>
      </c:valAx>
      <c:catAx>
        <c:axId val="12548336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259347280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119230</xdr:rowOff>
    </xdr:from>
    <xdr:to>
      <xdr:col>6</xdr:col>
      <xdr:colOff>388620</xdr:colOff>
      <xdr:row>2</xdr:row>
      <xdr:rowOff>210670</xdr:rowOff>
    </xdr:to>
    <xdr:sp macro="" textlink="">
      <xdr:nvSpPr>
        <xdr:cNvPr id="2" name="사다리꼴 1">
          <a:extLst>
            <a:ext uri="{FF2B5EF4-FFF2-40B4-BE49-F238E27FC236}">
              <a16:creationId xmlns:a16="http://schemas.microsoft.com/office/drawing/2014/main" id="{BE935E7B-25A9-4A75-90DB-62F9F3945768}"/>
            </a:ext>
          </a:extLst>
        </xdr:cNvPr>
        <xdr:cNvSpPr/>
      </xdr:nvSpPr>
      <xdr:spPr>
        <a:xfrm>
          <a:off x="125506" y="119230"/>
          <a:ext cx="4512385" cy="701040"/>
        </a:xfrm>
        <a:prstGeom prst="trapezoid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반려견 유모차 판매 현황</a:t>
          </a:r>
        </a:p>
      </xdr:txBody>
    </xdr:sp>
    <xdr:clientData/>
  </xdr:twoCellAnchor>
  <xdr:twoCellAnchor>
    <xdr:from>
      <xdr:col>7</xdr:col>
      <xdr:colOff>1</xdr:colOff>
      <xdr:row>0</xdr:row>
      <xdr:rowOff>121359</xdr:rowOff>
    </xdr:from>
    <xdr:to>
      <xdr:col>10</xdr:col>
      <xdr:colOff>0</xdr:colOff>
      <xdr:row>2</xdr:row>
      <xdr:rowOff>208541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DFC0A597-65FC-4434-9751-D80823B72E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7813" y="121359"/>
          <a:ext cx="2635622" cy="6967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A4AC2938-FD40-4596-A372-6B83FFF6C2E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0.51367</cdr:x>
      <cdr:y>0.13564</cdr:y>
    </cdr:from>
    <cdr:to>
      <cdr:x>0.64939</cdr:x>
      <cdr:y>0.23665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28E35082-2518-418F-9352-064D746A8626}"/>
            </a:ext>
          </a:extLst>
        </cdr:cNvPr>
        <cdr:cNvSpPr/>
      </cdr:nvSpPr>
      <cdr:spPr>
        <a:xfrm xmlns:a="http://schemas.openxmlformats.org/drawingml/2006/main">
          <a:off x="4773449" y="823311"/>
          <a:ext cx="1261242" cy="613103"/>
        </a:xfrm>
        <a:prstGeom xmlns:a="http://schemas.openxmlformats.org/drawingml/2006/main" prst="wedgeRoundRectCallout">
          <a:avLst>
            <a:gd name="adj1" fmla="val -88888"/>
            <a:gd name="adj2" fmla="val -26006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인기 상품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5777.311579976849" createdVersion="7" refreshedVersion="7" minRefreshableVersion="3" recordCount="8" xr:uid="{00000000-000A-0000-FFFF-FFFF00000000}">
  <cacheSource type="worksheet">
    <worksheetSource ref="B4:H12" sheet="제1작업"/>
  </cacheSource>
  <cacheFields count="7">
    <cacheField name="상품코드" numFmtId="0">
      <sharedItems/>
    </cacheField>
    <cacheField name="상품명" numFmtId="0">
      <sharedItems/>
    </cacheField>
    <cacheField name="제조사" numFmtId="0">
      <sharedItems count="3">
        <s v="콤펫"/>
        <s v="에어버기"/>
        <s v="이비야야"/>
      </sharedItems>
    </cacheField>
    <cacheField name="탑승 가능_x000a_무게(kg)" numFmtId="41">
      <sharedItems containsSemiMixedTypes="0" containsString="0" containsNumber="1" containsInteger="1" minValue="15" maxValue="30"/>
    </cacheField>
    <cacheField name="상품가격_x000a_(단위:원)" numFmtId="41">
      <sharedItems containsSemiMixedTypes="0" containsString="0" containsNumber="1" containsInteger="1" minValue="390000" maxValue="1290000" count="8">
        <n v="549000"/>
        <n v="1290000"/>
        <n v="1050000"/>
        <n v="590000"/>
        <n v="390000"/>
        <n v="490000"/>
        <n v="1190000"/>
        <n v="470000"/>
      </sharedItems>
      <fieldGroup base="4">
        <rangePr autoStart="0" autoEnd="0" startNum="300001" endNum="1500000" groupInterval="300000"/>
        <groupItems count="6">
          <s v="&lt;300001"/>
          <s v="300001-600000"/>
          <s v="600001-900000"/>
          <s v="900001-1200000"/>
          <s v="1200001-1500000"/>
          <s v="&gt;1500001"/>
        </groupItems>
      </fieldGroup>
    </cacheField>
    <cacheField name="판매수량" numFmtId="176">
      <sharedItems containsSemiMixedTypes="0" containsString="0" containsNumber="1" containsInteger="1" minValue="68" maxValue="348"/>
    </cacheField>
    <cacheField name="할인율" numFmtId="9">
      <sharedItems containsSemiMixedTypes="0" containsString="0" containsNumber="1" minValue="0.05" maxValue="0.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TC21-32"/>
    <s v="루루테일"/>
    <x v="0"/>
    <n v="30"/>
    <x v="0"/>
    <n v="97"/>
    <n v="0.2"/>
  </r>
  <r>
    <s v="HG22-13"/>
    <s v="리버블루"/>
    <x v="1"/>
    <n v="15"/>
    <x v="1"/>
    <n v="241"/>
    <n v="0.1"/>
  </r>
  <r>
    <s v="HG31-23"/>
    <s v="포레스트모스"/>
    <x v="1"/>
    <n v="18"/>
    <x v="2"/>
    <n v="305"/>
    <n v="0.05"/>
  </r>
  <r>
    <s v="DC32-22"/>
    <s v="인스타"/>
    <x v="2"/>
    <n v="24"/>
    <x v="3"/>
    <n v="196"/>
    <n v="0.05"/>
  </r>
  <r>
    <s v="TC44-31"/>
    <s v="미리클랜"/>
    <x v="0"/>
    <n v="28"/>
    <x v="4"/>
    <n v="126"/>
    <n v="0.1"/>
  </r>
  <r>
    <s v="DF23-11"/>
    <s v="미리미리"/>
    <x v="0"/>
    <n v="15"/>
    <x v="5"/>
    <n v="68"/>
    <n v="0.2"/>
  </r>
  <r>
    <s v="HW12-23"/>
    <s v="카카오"/>
    <x v="1"/>
    <n v="17"/>
    <x v="6"/>
    <n v="125"/>
    <n v="0.05"/>
  </r>
  <r>
    <s v="DE21-11"/>
    <s v="빅버디"/>
    <x v="2"/>
    <n v="17"/>
    <x v="7"/>
    <n v="348"/>
    <n v="0.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피벗 테이블2" cacheId="0" applyNumberFormats="0" applyBorderFormats="0" applyFontFormats="0" applyPatternFormats="0" applyAlignmentFormats="0" applyWidthHeightFormats="1" dataCaption="값" missingCaption="**" updatedVersion="7" minRefreshableVersion="3" useAutoFormatting="1" colGrandTotals="0" itemPrintTitles="1" mergeItem="1" createdVersion="7" indent="0" outline="1" outlineData="1" multipleFieldFilters="0" rowHeaderCaption="상품가격(단위:원)" colHeaderCaption="제조사">
  <location ref="B2:H8" firstHeaderRow="1" firstDataRow="3" firstDataCol="1"/>
  <pivotFields count="7">
    <pivotField showAll="0"/>
    <pivotField dataField="1" showAll="0"/>
    <pivotField axis="axisCol" showAll="0" sortType="descending">
      <items count="4">
        <item x="0"/>
        <item x="2"/>
        <item x="1"/>
        <item t="default"/>
      </items>
    </pivotField>
    <pivotField numFmtId="41" showAll="0"/>
    <pivotField axis="axisRow" numFmtId="41" showAll="0">
      <items count="7">
        <item x="0"/>
        <item x="1"/>
        <item x="2"/>
        <item x="3"/>
        <item x="4"/>
        <item x="5"/>
        <item t="default"/>
      </items>
    </pivotField>
    <pivotField dataField="1" numFmtId="176" showAll="0"/>
    <pivotField numFmtId="9" showAll="0"/>
  </pivotFields>
  <rowFields count="1">
    <field x="4"/>
  </rowFields>
  <rowItems count="4">
    <i>
      <x v="1"/>
    </i>
    <i>
      <x v="3"/>
    </i>
    <i>
      <x v="4"/>
    </i>
    <i t="grand">
      <x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상품명" fld="1" subtotal="count" baseField="0" baseItem="0"/>
    <dataField name="평균 : 판매수량" fld="5" subtotal="average" baseField="4" baseItem="0"/>
  </dataFields>
  <formats count="2">
    <format dxfId="3">
      <pivotArea outline="0" collapsedLevelsAreSubtotals="1" fieldPosition="0"/>
    </format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표1" displayName="표1" ref="B18:E21" totalsRowShown="0" headerRowDxfId="11" headerRowBorderDxfId="10" tableBorderDxfId="9" totalsRowBorderDxfId="8">
  <autoFilter ref="B18:E21" xr:uid="{00000000-0009-0000-0100-000001000000}"/>
  <tableColumns count="4">
    <tableColumn id="1" xr3:uid="{00000000-0010-0000-0000-000001000000}" name="상품명" dataDxfId="7"/>
    <tableColumn id="2" xr3:uid="{00000000-0010-0000-0000-000002000000}" name="상품가격_x000a_(단위:원)" dataDxfId="6" dataCellStyle="쉼표 [0]"/>
    <tableColumn id="3" xr3:uid="{00000000-0010-0000-0000-000003000000}" name="판매수량" dataDxfId="5" dataCellStyle="쉼표 [0]"/>
    <tableColumn id="4" xr3:uid="{00000000-0010-0000-0000-000004000000}" name="할인율" dataDxfId="4" dataCellStyle="백분율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21"/>
  <sheetViews>
    <sheetView tabSelected="1" zoomScaleNormal="100" workbookViewId="0">
      <selection activeCell="Q22" sqref="Q22"/>
    </sheetView>
  </sheetViews>
  <sheetFormatPr defaultColWidth="8.75" defaultRowHeight="18" customHeight="1" x14ac:dyDescent="0.3"/>
  <cols>
    <col min="1" max="1" width="1.75" style="1" customWidth="1"/>
    <col min="2" max="2" width="11.375" style="1" customWidth="1"/>
    <col min="3" max="3" width="14.25" style="1" customWidth="1"/>
    <col min="4" max="4" width="11.75" style="1" customWidth="1"/>
    <col min="5" max="5" width="11.5" style="1" customWidth="1"/>
    <col min="6" max="6" width="12.75" style="1" bestFit="1" customWidth="1"/>
    <col min="7" max="10" width="11.5" style="1" customWidth="1"/>
    <col min="11" max="16384" width="8.75" style="1"/>
  </cols>
  <sheetData>
    <row r="1" spans="2:10" ht="24" customHeight="1" x14ac:dyDescent="0.3"/>
    <row r="2" spans="2:10" ht="24" customHeight="1" x14ac:dyDescent="0.3"/>
    <row r="3" spans="2:10" ht="24" customHeight="1" thickBot="1" x14ac:dyDescent="0.35"/>
    <row r="4" spans="2:10" ht="27.75" thickBot="1" x14ac:dyDescent="0.35">
      <c r="B4" s="2" t="s">
        <v>0</v>
      </c>
      <c r="C4" s="3" t="s">
        <v>1</v>
      </c>
      <c r="D4" s="3" t="s">
        <v>2</v>
      </c>
      <c r="E4" s="16" t="s">
        <v>6</v>
      </c>
      <c r="F4" s="16" t="s">
        <v>7</v>
      </c>
      <c r="G4" s="3" t="s">
        <v>3</v>
      </c>
      <c r="H4" s="3" t="s">
        <v>23</v>
      </c>
      <c r="I4" s="3" t="s">
        <v>4</v>
      </c>
      <c r="J4" s="4" t="s">
        <v>45</v>
      </c>
    </row>
    <row r="5" spans="2:10" ht="18" customHeight="1" x14ac:dyDescent="0.3">
      <c r="B5" s="5" t="s">
        <v>25</v>
      </c>
      <c r="C5" s="6" t="s">
        <v>12</v>
      </c>
      <c r="D5" s="6" t="s">
        <v>9</v>
      </c>
      <c r="E5" s="17">
        <v>30</v>
      </c>
      <c r="F5" s="17">
        <v>549000</v>
      </c>
      <c r="G5" s="23">
        <v>97</v>
      </c>
      <c r="H5" s="20">
        <v>0.2</v>
      </c>
      <c r="I5" s="6" t="str">
        <f t="shared" ref="I5:I12" si="0">CHOOSE(RIGHT(B5,1),"샴푸브러쉬","패딩조끼","캐노피")</f>
        <v>패딩조끼</v>
      </c>
      <c r="J5" s="7" t="str">
        <f t="shared" ref="J5:J12" si="1">_xlfn.RANK.EQ(G5,$G$5:$G$12)&amp;"위"</f>
        <v>7위</v>
      </c>
    </row>
    <row r="6" spans="2:10" ht="18" customHeight="1" x14ac:dyDescent="0.3">
      <c r="B6" s="8" t="s">
        <v>26</v>
      </c>
      <c r="C6" s="9" t="s">
        <v>17</v>
      </c>
      <c r="D6" s="9" t="s">
        <v>11</v>
      </c>
      <c r="E6" s="18">
        <v>15</v>
      </c>
      <c r="F6" s="18">
        <v>1290000</v>
      </c>
      <c r="G6" s="24">
        <v>241</v>
      </c>
      <c r="H6" s="21">
        <v>0.1</v>
      </c>
      <c r="I6" s="9" t="str">
        <f t="shared" si="0"/>
        <v>캐노피</v>
      </c>
      <c r="J6" s="10" t="str">
        <f t="shared" si="1"/>
        <v>3위</v>
      </c>
    </row>
    <row r="7" spans="2:10" ht="18" customHeight="1" x14ac:dyDescent="0.3">
      <c r="B7" s="8" t="s">
        <v>27</v>
      </c>
      <c r="C7" s="9" t="s">
        <v>16</v>
      </c>
      <c r="D7" s="9" t="s">
        <v>11</v>
      </c>
      <c r="E7" s="18">
        <v>18</v>
      </c>
      <c r="F7" s="18">
        <v>1050000</v>
      </c>
      <c r="G7" s="24">
        <v>305</v>
      </c>
      <c r="H7" s="21">
        <v>0.05</v>
      </c>
      <c r="I7" s="9" t="str">
        <f t="shared" si="0"/>
        <v>캐노피</v>
      </c>
      <c r="J7" s="10" t="str">
        <f t="shared" si="1"/>
        <v>2위</v>
      </c>
    </row>
    <row r="8" spans="2:10" ht="18" customHeight="1" x14ac:dyDescent="0.3">
      <c r="B8" s="8" t="s">
        <v>28</v>
      </c>
      <c r="C8" s="9" t="s">
        <v>20</v>
      </c>
      <c r="D8" s="9" t="s">
        <v>19</v>
      </c>
      <c r="E8" s="18">
        <v>24</v>
      </c>
      <c r="F8" s="18">
        <v>590000</v>
      </c>
      <c r="G8" s="24">
        <v>196</v>
      </c>
      <c r="H8" s="21">
        <v>0.05</v>
      </c>
      <c r="I8" s="9" t="str">
        <f t="shared" si="0"/>
        <v>패딩조끼</v>
      </c>
      <c r="J8" s="10" t="str">
        <f t="shared" si="1"/>
        <v>4위</v>
      </c>
    </row>
    <row r="9" spans="2:10" ht="18" customHeight="1" x14ac:dyDescent="0.3">
      <c r="B9" s="8" t="s">
        <v>29</v>
      </c>
      <c r="C9" s="9" t="s">
        <v>13</v>
      </c>
      <c r="D9" s="9" t="s">
        <v>9</v>
      </c>
      <c r="E9" s="18">
        <v>28</v>
      </c>
      <c r="F9" s="18">
        <v>390000</v>
      </c>
      <c r="G9" s="24">
        <v>126</v>
      </c>
      <c r="H9" s="21">
        <v>0.1</v>
      </c>
      <c r="I9" s="9" t="str">
        <f t="shared" si="0"/>
        <v>샴푸브러쉬</v>
      </c>
      <c r="J9" s="10" t="str">
        <f t="shared" si="1"/>
        <v>5위</v>
      </c>
    </row>
    <row r="10" spans="2:10" ht="18" customHeight="1" x14ac:dyDescent="0.3">
      <c r="B10" s="8" t="s">
        <v>30</v>
      </c>
      <c r="C10" s="9" t="s">
        <v>14</v>
      </c>
      <c r="D10" s="9" t="s">
        <v>9</v>
      </c>
      <c r="E10" s="18">
        <v>15</v>
      </c>
      <c r="F10" s="18">
        <v>490000</v>
      </c>
      <c r="G10" s="24">
        <v>68</v>
      </c>
      <c r="H10" s="21">
        <v>0.2</v>
      </c>
      <c r="I10" s="9" t="str">
        <f t="shared" si="0"/>
        <v>샴푸브러쉬</v>
      </c>
      <c r="J10" s="10" t="str">
        <f t="shared" si="1"/>
        <v>8위</v>
      </c>
    </row>
    <row r="11" spans="2:10" ht="18" customHeight="1" x14ac:dyDescent="0.3">
      <c r="B11" s="8" t="s">
        <v>31</v>
      </c>
      <c r="C11" s="9" t="s">
        <v>15</v>
      </c>
      <c r="D11" s="9" t="s">
        <v>11</v>
      </c>
      <c r="E11" s="18">
        <v>17</v>
      </c>
      <c r="F11" s="18">
        <v>1190000</v>
      </c>
      <c r="G11" s="24">
        <v>125</v>
      </c>
      <c r="H11" s="21">
        <v>0.05</v>
      </c>
      <c r="I11" s="9" t="str">
        <f t="shared" si="0"/>
        <v>캐노피</v>
      </c>
      <c r="J11" s="10" t="str">
        <f t="shared" si="1"/>
        <v>6위</v>
      </c>
    </row>
    <row r="12" spans="2:10" ht="18" customHeight="1" thickBot="1" x14ac:dyDescent="0.35">
      <c r="B12" s="11" t="s">
        <v>32</v>
      </c>
      <c r="C12" s="12" t="s">
        <v>21</v>
      </c>
      <c r="D12" s="12" t="s">
        <v>19</v>
      </c>
      <c r="E12" s="19">
        <v>17</v>
      </c>
      <c r="F12" s="19">
        <v>470000</v>
      </c>
      <c r="G12" s="25">
        <v>348</v>
      </c>
      <c r="H12" s="22">
        <v>0.1</v>
      </c>
      <c r="I12" s="12" t="str">
        <f t="shared" si="0"/>
        <v>샴푸브러쉬</v>
      </c>
      <c r="J12" s="13" t="str">
        <f t="shared" si="1"/>
        <v>1위</v>
      </c>
    </row>
    <row r="13" spans="2:10" ht="18" customHeight="1" x14ac:dyDescent="0.3">
      <c r="B13" s="46" t="s">
        <v>35</v>
      </c>
      <c r="C13" s="47"/>
      <c r="D13" s="48"/>
      <c r="E13" s="17">
        <f>SUMIF(D5:D12,"이비야야",G5:G12)/COUNTIF(D5:D12,"이비야야")</f>
        <v>272</v>
      </c>
      <c r="F13" s="49"/>
      <c r="G13" s="51" t="s">
        <v>5</v>
      </c>
      <c r="H13" s="47"/>
      <c r="I13" s="48"/>
      <c r="J13" s="27">
        <f>MAX(무게)</f>
        <v>30</v>
      </c>
    </row>
    <row r="14" spans="2:10" ht="18" customHeight="1" thickBot="1" x14ac:dyDescent="0.35">
      <c r="B14" s="52" t="s">
        <v>34</v>
      </c>
      <c r="C14" s="53"/>
      <c r="D14" s="54"/>
      <c r="E14" s="19">
        <f>DSUM(B4:H12,G4,D4:D5)</f>
        <v>291</v>
      </c>
      <c r="F14" s="50"/>
      <c r="G14" s="14" t="s">
        <v>0</v>
      </c>
      <c r="H14" s="12" t="s">
        <v>24</v>
      </c>
      <c r="I14" s="14" t="s">
        <v>22</v>
      </c>
      <c r="J14" s="28">
        <f>VLOOKUP(H14,B4:G12,6,0)</f>
        <v>97</v>
      </c>
    </row>
    <row r="18" spans="3:7" ht="18" customHeight="1" x14ac:dyDescent="0.3">
      <c r="E18" s="15"/>
    </row>
    <row r="21" spans="3:7" ht="18" customHeight="1" x14ac:dyDescent="0.3">
      <c r="C21" s="1" t="s">
        <v>33</v>
      </c>
      <c r="G21" s="26"/>
    </row>
  </sheetData>
  <mergeCells count="4">
    <mergeCell ref="G13:I13"/>
    <mergeCell ref="F13:F14"/>
    <mergeCell ref="B14:D14"/>
    <mergeCell ref="B13:D13"/>
  </mergeCells>
  <phoneticPr fontId="2" type="noConversion"/>
  <conditionalFormatting sqref="B5:J12">
    <cfRule type="expression" dxfId="1" priority="1">
      <formula>$F5&gt;=1000000</formula>
    </cfRule>
  </conditionalFormatting>
  <dataValidations count="1">
    <dataValidation type="list" allowBlank="1" showInputMessage="1" showErrorMessage="1" sqref="H14" xr:uid="{00000000-0002-0000-0100-000000000000}">
      <formula1>$B$5:$B$12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21"/>
  <sheetViews>
    <sheetView workbookViewId="0">
      <selection activeCell="H21" sqref="H21"/>
    </sheetView>
  </sheetViews>
  <sheetFormatPr defaultRowHeight="16.5" x14ac:dyDescent="0.3"/>
  <cols>
    <col min="1" max="1" width="1.75" customWidth="1"/>
    <col min="2" max="2" width="13" bestFit="1" customWidth="1"/>
    <col min="3" max="3" width="14.25" customWidth="1"/>
    <col min="4" max="4" width="11.75" customWidth="1"/>
    <col min="5" max="5" width="11.5" customWidth="1"/>
    <col min="6" max="6" width="12.75" bestFit="1" customWidth="1"/>
    <col min="7" max="8" width="11.5" customWidth="1"/>
  </cols>
  <sheetData>
    <row r="1" spans="2:8" ht="17.25" thickBot="1" x14ac:dyDescent="0.35"/>
    <row r="2" spans="2:8" ht="27.75" thickBot="1" x14ac:dyDescent="0.35">
      <c r="B2" s="2" t="s">
        <v>0</v>
      </c>
      <c r="C2" s="3" t="s">
        <v>1</v>
      </c>
      <c r="D2" s="3" t="s">
        <v>2</v>
      </c>
      <c r="E2" s="16" t="s">
        <v>6</v>
      </c>
      <c r="F2" s="16" t="s">
        <v>7</v>
      </c>
      <c r="G2" s="3" t="s">
        <v>3</v>
      </c>
      <c r="H2" s="3" t="s">
        <v>23</v>
      </c>
    </row>
    <row r="3" spans="2:8" x14ac:dyDescent="0.3">
      <c r="B3" s="5" t="s">
        <v>25</v>
      </c>
      <c r="C3" s="6" t="s">
        <v>12</v>
      </c>
      <c r="D3" s="6" t="s">
        <v>9</v>
      </c>
      <c r="E3" s="17">
        <v>30</v>
      </c>
      <c r="F3" s="17">
        <v>549000</v>
      </c>
      <c r="G3" s="23">
        <v>97</v>
      </c>
      <c r="H3" s="20">
        <v>0.2</v>
      </c>
    </row>
    <row r="4" spans="2:8" x14ac:dyDescent="0.3">
      <c r="B4" s="8" t="s">
        <v>26</v>
      </c>
      <c r="C4" s="9" t="s">
        <v>17</v>
      </c>
      <c r="D4" s="9" t="s">
        <v>11</v>
      </c>
      <c r="E4" s="18">
        <v>15</v>
      </c>
      <c r="F4" s="18">
        <v>1290000</v>
      </c>
      <c r="G4" s="24">
        <v>241</v>
      </c>
      <c r="H4" s="21">
        <v>0.1</v>
      </c>
    </row>
    <row r="5" spans="2:8" x14ac:dyDescent="0.3">
      <c r="B5" s="8" t="s">
        <v>27</v>
      </c>
      <c r="C5" s="9" t="s">
        <v>16</v>
      </c>
      <c r="D5" s="9" t="s">
        <v>11</v>
      </c>
      <c r="E5" s="18">
        <v>18</v>
      </c>
      <c r="F5" s="18">
        <v>1050000</v>
      </c>
      <c r="G5" s="24">
        <v>305</v>
      </c>
      <c r="H5" s="21">
        <v>0.05</v>
      </c>
    </row>
    <row r="6" spans="2:8" x14ac:dyDescent="0.3">
      <c r="B6" s="8" t="s">
        <v>28</v>
      </c>
      <c r="C6" s="9" t="s">
        <v>20</v>
      </c>
      <c r="D6" s="9" t="s">
        <v>19</v>
      </c>
      <c r="E6" s="18">
        <v>24</v>
      </c>
      <c r="F6" s="18">
        <v>590000</v>
      </c>
      <c r="G6" s="24">
        <v>196</v>
      </c>
      <c r="H6" s="21">
        <v>0.05</v>
      </c>
    </row>
    <row r="7" spans="2:8" x14ac:dyDescent="0.3">
      <c r="B7" s="8" t="s">
        <v>29</v>
      </c>
      <c r="C7" s="9" t="s">
        <v>13</v>
      </c>
      <c r="D7" s="9" t="s">
        <v>9</v>
      </c>
      <c r="E7" s="18">
        <v>28</v>
      </c>
      <c r="F7" s="18">
        <v>390000</v>
      </c>
      <c r="G7" s="24">
        <v>126</v>
      </c>
      <c r="H7" s="21">
        <v>0.1</v>
      </c>
    </row>
    <row r="8" spans="2:8" x14ac:dyDescent="0.3">
      <c r="B8" s="8" t="s">
        <v>30</v>
      </c>
      <c r="C8" s="9" t="s">
        <v>14</v>
      </c>
      <c r="D8" s="9" t="s">
        <v>9</v>
      </c>
      <c r="E8" s="18">
        <v>15</v>
      </c>
      <c r="F8" s="18">
        <v>490000</v>
      </c>
      <c r="G8" s="24">
        <v>68</v>
      </c>
      <c r="H8" s="21">
        <v>0.2</v>
      </c>
    </row>
    <row r="9" spans="2:8" x14ac:dyDescent="0.3">
      <c r="B9" s="8" t="s">
        <v>31</v>
      </c>
      <c r="C9" s="9" t="s">
        <v>15</v>
      </c>
      <c r="D9" s="9" t="s">
        <v>11</v>
      </c>
      <c r="E9" s="18">
        <v>17</v>
      </c>
      <c r="F9" s="18">
        <v>1190000</v>
      </c>
      <c r="G9" s="24">
        <v>125</v>
      </c>
      <c r="H9" s="21">
        <v>0.05</v>
      </c>
    </row>
    <row r="10" spans="2:8" ht="17.25" thickBot="1" x14ac:dyDescent="0.35">
      <c r="B10" s="11" t="s">
        <v>32</v>
      </c>
      <c r="C10" s="12" t="s">
        <v>21</v>
      </c>
      <c r="D10" s="12" t="s">
        <v>19</v>
      </c>
      <c r="E10" s="19">
        <v>17</v>
      </c>
      <c r="F10" s="19">
        <v>470000</v>
      </c>
      <c r="G10" s="25">
        <v>348</v>
      </c>
      <c r="H10" s="22">
        <v>0.1</v>
      </c>
    </row>
    <row r="13" spans="2:8" ht="17.25" thickBot="1" x14ac:dyDescent="0.35"/>
    <row r="14" spans="2:8" ht="17.25" thickBot="1" x14ac:dyDescent="0.35">
      <c r="B14" s="3" t="s">
        <v>2</v>
      </c>
      <c r="C14" s="3" t="s">
        <v>3</v>
      </c>
    </row>
    <row r="15" spans="2:8" x14ac:dyDescent="0.3">
      <c r="B15" t="s">
        <v>19</v>
      </c>
    </row>
    <row r="16" spans="2:8" x14ac:dyDescent="0.3">
      <c r="C16" t="s">
        <v>36</v>
      </c>
    </row>
    <row r="18" spans="2:5" ht="27.75" thickBot="1" x14ac:dyDescent="0.35">
      <c r="B18" s="33" t="s">
        <v>1</v>
      </c>
      <c r="C18" s="34" t="s">
        <v>7</v>
      </c>
      <c r="D18" s="35" t="s">
        <v>3</v>
      </c>
      <c r="E18" s="36" t="s">
        <v>23</v>
      </c>
    </row>
    <row r="19" spans="2:5" x14ac:dyDescent="0.3">
      <c r="B19" s="31" t="s">
        <v>16</v>
      </c>
      <c r="C19" s="29">
        <v>1050000</v>
      </c>
      <c r="D19" s="30">
        <v>305</v>
      </c>
      <c r="E19" s="32">
        <v>0.05</v>
      </c>
    </row>
    <row r="20" spans="2:5" x14ac:dyDescent="0.3">
      <c r="B20" s="31" t="s">
        <v>20</v>
      </c>
      <c r="C20" s="29">
        <v>590000</v>
      </c>
      <c r="D20" s="30">
        <v>196</v>
      </c>
      <c r="E20" s="32">
        <v>0.05</v>
      </c>
    </row>
    <row r="21" spans="2:5" x14ac:dyDescent="0.3">
      <c r="B21" s="37" t="s">
        <v>21</v>
      </c>
      <c r="C21" s="38">
        <v>470000</v>
      </c>
      <c r="D21" s="39">
        <v>348</v>
      </c>
      <c r="E21" s="40">
        <v>0.1</v>
      </c>
    </row>
  </sheetData>
  <phoneticPr fontId="2" type="noConversion"/>
  <conditionalFormatting sqref="B3:H10">
    <cfRule type="expression" dxfId="0" priority="1">
      <formula>$F3&gt;=1000000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H8"/>
  <sheetViews>
    <sheetView workbookViewId="0">
      <selection activeCell="E16" sqref="E16"/>
    </sheetView>
  </sheetViews>
  <sheetFormatPr defaultRowHeight="16.5" x14ac:dyDescent="0.3"/>
  <cols>
    <col min="1" max="1" width="1.75" customWidth="1"/>
    <col min="2" max="2" width="20.25" bestFit="1" customWidth="1"/>
    <col min="3" max="3" width="12.25" bestFit="1" customWidth="1"/>
    <col min="4" max="4" width="14.25" bestFit="1" customWidth="1"/>
    <col min="5" max="5" width="12.25" bestFit="1" customWidth="1"/>
    <col min="6" max="6" width="14.25" bestFit="1" customWidth="1"/>
    <col min="7" max="7" width="12.25" bestFit="1" customWidth="1"/>
    <col min="8" max="8" width="14.25" bestFit="1" customWidth="1"/>
    <col min="9" max="9" width="16.875" bestFit="1" customWidth="1"/>
    <col min="10" max="10" width="18.75" bestFit="1" customWidth="1"/>
  </cols>
  <sheetData>
    <row r="2" spans="2:8" x14ac:dyDescent="0.3">
      <c r="B2" s="42"/>
      <c r="C2" s="43" t="s">
        <v>2</v>
      </c>
      <c r="D2" s="42"/>
      <c r="E2" s="42"/>
      <c r="F2" s="42"/>
      <c r="G2" s="42"/>
      <c r="H2" s="42"/>
    </row>
    <row r="3" spans="2:8" x14ac:dyDescent="0.3">
      <c r="B3" s="42"/>
      <c r="C3" s="55" t="s">
        <v>8</v>
      </c>
      <c r="D3" s="56"/>
      <c r="E3" s="55" t="s">
        <v>18</v>
      </c>
      <c r="F3" s="56"/>
      <c r="G3" s="55" t="s">
        <v>10</v>
      </c>
      <c r="H3" s="56"/>
    </row>
    <row r="4" spans="2:8" x14ac:dyDescent="0.3">
      <c r="B4" s="43" t="s">
        <v>40</v>
      </c>
      <c r="C4" s="44" t="s">
        <v>38</v>
      </c>
      <c r="D4" s="44" t="s">
        <v>39</v>
      </c>
      <c r="E4" s="44" t="s">
        <v>38</v>
      </c>
      <c r="F4" s="44" t="s">
        <v>39</v>
      </c>
      <c r="G4" s="44" t="s">
        <v>38</v>
      </c>
      <c r="H4" s="44" t="s">
        <v>39</v>
      </c>
    </row>
    <row r="5" spans="2:8" x14ac:dyDescent="0.3">
      <c r="B5" s="41" t="s">
        <v>41</v>
      </c>
      <c r="C5" s="45">
        <v>3</v>
      </c>
      <c r="D5" s="45">
        <v>97</v>
      </c>
      <c r="E5" s="45">
        <v>2</v>
      </c>
      <c r="F5" s="45">
        <v>272</v>
      </c>
      <c r="G5" s="45" t="s">
        <v>44</v>
      </c>
      <c r="H5" s="45" t="s">
        <v>44</v>
      </c>
    </row>
    <row r="6" spans="2:8" x14ac:dyDescent="0.3">
      <c r="B6" s="41" t="s">
        <v>42</v>
      </c>
      <c r="C6" s="45" t="s">
        <v>44</v>
      </c>
      <c r="D6" s="45" t="s">
        <v>44</v>
      </c>
      <c r="E6" s="45" t="s">
        <v>44</v>
      </c>
      <c r="F6" s="45" t="s">
        <v>44</v>
      </c>
      <c r="G6" s="45">
        <v>2</v>
      </c>
      <c r="H6" s="45">
        <v>215</v>
      </c>
    </row>
    <row r="7" spans="2:8" x14ac:dyDescent="0.3">
      <c r="B7" s="41" t="s">
        <v>43</v>
      </c>
      <c r="C7" s="45" t="s">
        <v>44</v>
      </c>
      <c r="D7" s="45" t="s">
        <v>44</v>
      </c>
      <c r="E7" s="45" t="s">
        <v>44</v>
      </c>
      <c r="F7" s="45" t="s">
        <v>44</v>
      </c>
      <c r="G7" s="45">
        <v>1</v>
      </c>
      <c r="H7" s="45">
        <v>241</v>
      </c>
    </row>
    <row r="8" spans="2:8" x14ac:dyDescent="0.3">
      <c r="B8" s="41" t="s">
        <v>37</v>
      </c>
      <c r="C8" s="45">
        <v>3</v>
      </c>
      <c r="D8" s="45">
        <v>97</v>
      </c>
      <c r="E8" s="45">
        <v>2</v>
      </c>
      <c r="F8" s="45">
        <v>272</v>
      </c>
      <c r="G8" s="45">
        <v>3</v>
      </c>
      <c r="H8" s="45">
        <v>223.66666666666666</v>
      </c>
    </row>
  </sheetData>
  <mergeCells count="3">
    <mergeCell ref="C3:D3"/>
    <mergeCell ref="E3:F3"/>
    <mergeCell ref="G3:H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무게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GHYOO YOO</cp:lastModifiedBy>
  <dcterms:created xsi:type="dcterms:W3CDTF">2025-04-29T00:42:40Z</dcterms:created>
  <dcterms:modified xsi:type="dcterms:W3CDTF">2025-06-16T01:07:33Z</dcterms:modified>
</cp:coreProperties>
</file>